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rgani Istituzionali CdB\Assemblea di Bacino\2023\2023_11_28\"/>
    </mc:Choice>
  </mc:AlternateContent>
  <xr:revisionPtr revIDLastSave="0" documentId="13_ncr:1_{8C721B2F-B86E-4566-BB74-09B5B4766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A" sheetId="6" r:id="rId1"/>
  </sheets>
  <definedNames>
    <definedName name="_xlnm.Print_Area" localSheetId="0">'ALLEGATO A'!$A$1:$J$48</definedName>
  </definedNames>
  <calcPr calcId="191029"/>
</workbook>
</file>

<file path=xl/calcChain.xml><?xml version="1.0" encoding="utf-8"?>
<calcChain xmlns="http://schemas.openxmlformats.org/spreadsheetml/2006/main">
  <c r="I4" i="6" l="1"/>
  <c r="J4" i="6" s="1"/>
  <c r="I5" i="6"/>
  <c r="I6" i="6"/>
  <c r="J6" i="6" s="1"/>
  <c r="I7" i="6"/>
  <c r="I8" i="6"/>
  <c r="J8" i="6" s="1"/>
  <c r="I9" i="6"/>
  <c r="I10" i="6"/>
  <c r="I11" i="6"/>
  <c r="I12" i="6"/>
  <c r="J12" i="6" s="1"/>
  <c r="I13" i="6"/>
  <c r="J13" i="6" s="1"/>
  <c r="I14" i="6"/>
  <c r="J14" i="6" s="1"/>
  <c r="I15" i="6"/>
  <c r="J15" i="6" s="1"/>
  <c r="I16" i="6"/>
  <c r="J16" i="6" s="1"/>
  <c r="I17" i="6"/>
  <c r="I18" i="6"/>
  <c r="I19" i="6"/>
  <c r="I20" i="6"/>
  <c r="J20" i="6" s="1"/>
  <c r="I21" i="6"/>
  <c r="J21" i="6" s="1"/>
  <c r="I22" i="6"/>
  <c r="I23" i="6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I31" i="6"/>
  <c r="J31" i="6" s="1"/>
  <c r="I32" i="6"/>
  <c r="J32" i="6" s="1"/>
  <c r="I33" i="6"/>
  <c r="I34" i="6"/>
  <c r="J34" i="6" s="1"/>
  <c r="I35" i="6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I43" i="6"/>
  <c r="J43" i="6" s="1"/>
  <c r="I44" i="6"/>
  <c r="J44" i="6" s="1"/>
  <c r="I45" i="6"/>
  <c r="I46" i="6"/>
  <c r="J46" i="6" s="1"/>
  <c r="I47" i="6"/>
  <c r="I3" i="6"/>
  <c r="J3" i="6" s="1"/>
  <c r="J10" i="6"/>
  <c r="J11" i="6"/>
  <c r="J23" i="6"/>
  <c r="J30" i="6"/>
  <c r="J22" i="6"/>
  <c r="J35" i="6"/>
  <c r="J47" i="6"/>
  <c r="J5" i="6"/>
  <c r="J9" i="6"/>
  <c r="J18" i="6"/>
  <c r="J33" i="6"/>
  <c r="J42" i="6"/>
  <c r="J45" i="6"/>
  <c r="G3" i="6"/>
  <c r="H3" i="6" s="1"/>
  <c r="J7" i="6"/>
  <c r="J17" i="6"/>
  <c r="J19" i="6"/>
  <c r="B48" i="6"/>
  <c r="G4" i="6"/>
  <c r="H4" i="6" s="1"/>
  <c r="G5" i="6"/>
  <c r="H5" i="6" s="1"/>
  <c r="G6" i="6"/>
  <c r="H6" i="6" s="1"/>
  <c r="G7" i="6"/>
  <c r="H7" i="6" s="1"/>
  <c r="G8" i="6"/>
  <c r="H8" i="6" s="1"/>
  <c r="G9" i="6"/>
  <c r="H9" i="6" s="1"/>
  <c r="G10" i="6"/>
  <c r="H10" i="6" s="1"/>
  <c r="G11" i="6"/>
  <c r="H11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C48" i="6"/>
  <c r="D48" i="6"/>
  <c r="F45" i="6" s="1"/>
  <c r="I48" i="6" l="1"/>
  <c r="J48" i="6" s="1"/>
  <c r="H48" i="6"/>
  <c r="G48" i="6"/>
  <c r="E12" i="6"/>
  <c r="E19" i="6"/>
  <c r="F19" i="6"/>
  <c r="E21" i="6"/>
  <c r="E28" i="6"/>
  <c r="E3" i="6"/>
  <c r="E10" i="6"/>
  <c r="F10" i="6"/>
  <c r="F28" i="6"/>
  <c r="E30" i="6"/>
  <c r="F3" i="6"/>
  <c r="F12" i="6"/>
  <c r="F21" i="6"/>
  <c r="E33" i="6"/>
  <c r="E4" i="6"/>
  <c r="E13" i="6"/>
  <c r="E22" i="6"/>
  <c r="F33" i="6"/>
  <c r="F4" i="6"/>
  <c r="F13" i="6"/>
  <c r="F22" i="6"/>
  <c r="F34" i="6"/>
  <c r="E6" i="6"/>
  <c r="E15" i="6"/>
  <c r="E24" i="6"/>
  <c r="E36" i="6"/>
  <c r="F6" i="6"/>
  <c r="F15" i="6"/>
  <c r="F24" i="6"/>
  <c r="F36" i="6"/>
  <c r="E7" i="6"/>
  <c r="E16" i="6"/>
  <c r="E25" i="6"/>
  <c r="F37" i="6"/>
  <c r="F7" i="6"/>
  <c r="F16" i="6"/>
  <c r="F25" i="6"/>
  <c r="E39" i="6"/>
  <c r="E9" i="6"/>
  <c r="E18" i="6"/>
  <c r="E27" i="6"/>
  <c r="F40" i="6"/>
  <c r="F9" i="6"/>
  <c r="F18" i="6"/>
  <c r="F27" i="6"/>
  <c r="E42" i="6"/>
  <c r="F30" i="6"/>
  <c r="F43" i="6"/>
  <c r="E31" i="6"/>
  <c r="E45" i="6"/>
  <c r="F31" i="6"/>
  <c r="F46" i="6"/>
  <c r="E34" i="6"/>
  <c r="E37" i="6"/>
  <c r="E40" i="6"/>
  <c r="E43" i="6"/>
  <c r="E46" i="6"/>
  <c r="E5" i="6"/>
  <c r="E8" i="6"/>
  <c r="E11" i="6"/>
  <c r="E14" i="6"/>
  <c r="E17" i="6"/>
  <c r="E20" i="6"/>
  <c r="E23" i="6"/>
  <c r="E26" i="6"/>
  <c r="E29" i="6"/>
  <c r="E32" i="6"/>
  <c r="E35" i="6"/>
  <c r="E38" i="6"/>
  <c r="E41" i="6"/>
  <c r="E44" i="6"/>
  <c r="E47" i="6"/>
  <c r="F5" i="6"/>
  <c r="F8" i="6"/>
  <c r="F11" i="6"/>
  <c r="F14" i="6"/>
  <c r="F17" i="6"/>
  <c r="F20" i="6"/>
  <c r="F23" i="6"/>
  <c r="F26" i="6"/>
  <c r="F29" i="6"/>
  <c r="F32" i="6"/>
  <c r="F35" i="6"/>
  <c r="F38" i="6"/>
  <c r="F41" i="6"/>
  <c r="F44" i="6"/>
  <c r="F47" i="6"/>
  <c r="F39" i="6"/>
  <c r="F42" i="6"/>
  <c r="E48" i="6" l="1"/>
  <c r="F48" i="6"/>
</calcChain>
</file>

<file path=xl/sharedStrings.xml><?xml version="1.0" encoding="utf-8"?>
<sst xmlns="http://schemas.openxmlformats.org/spreadsheetml/2006/main" count="57" uniqueCount="57">
  <si>
    <t>COMUNE</t>
  </si>
  <si>
    <t>POPOLAZIONE RESIDENTE 2021</t>
  </si>
  <si>
    <t>millesimi</t>
  </si>
  <si>
    <t>%centesimi</t>
  </si>
  <si>
    <t>DECRETO DEL PRESIDENTE DELLA REPUBBLICA 20 gennaio 2023 - Determinazione della popolazione legale della Repubblica in base al censimento permanente della popolazione e delle abitazioni. (23A01264) (GU Serie Generale n.53 del 03-03-2023 - Suppl. Ordinario n. 10)</t>
  </si>
  <si>
    <t xml:space="preserve">QUOTA CONTRIBUTO VIGENTE 2023 0,60 </t>
  </si>
  <si>
    <t>POLAZIONE RESIDENTE NEL 2011</t>
  </si>
  <si>
    <t>CONFRONTO TRA 2023 E 2024 A 0,60</t>
  </si>
  <si>
    <t xml:space="preserve">QUOTA CONTRIBUTO  2024 0,60 </t>
  </si>
  <si>
    <t xml:space="preserve">  ANNONE VENETO</t>
  </si>
  <si>
    <t xml:space="preserve">  CAMPAGNA LUPIA</t>
  </si>
  <si>
    <t xml:space="preserve">  CAMPOLONGO MAGGIORE</t>
  </si>
  <si>
    <t xml:space="preserve">  CAMPONOGARA</t>
  </si>
  <si>
    <t xml:space="preserve">  CAORLE</t>
  </si>
  <si>
    <t xml:space="preserve">  CAVALLINO-TREPORTI</t>
  </si>
  <si>
    <t xml:space="preserve">  CAVARZERE</t>
  </si>
  <si>
    <t xml:space="preserve">  CEGGIA</t>
  </si>
  <si>
    <t xml:space="preserve">  CHIOGGIA</t>
  </si>
  <si>
    <t xml:space="preserve">  CINTO CAOMAGGIORE</t>
  </si>
  <si>
    <t xml:space="preserve">  CONA</t>
  </si>
  <si>
    <t xml:space="preserve">  CONCORDIA SAGITTARIA</t>
  </si>
  <si>
    <t xml:space="preserve">  DOLO</t>
  </si>
  <si>
    <t xml:space="preserve">  ERACLEA</t>
  </si>
  <si>
    <t xml:space="preserve">  FIESSO D'ARTICO</t>
  </si>
  <si>
    <t xml:space="preserve">  FOSSALTA DI PIAVE</t>
  </si>
  <si>
    <t xml:space="preserve">  FOSSALTA DI PORTOGRUARO</t>
  </si>
  <si>
    <t xml:space="preserve">  FOSSÒ</t>
  </si>
  <si>
    <t xml:space="preserve">  GRUARO</t>
  </si>
  <si>
    <t xml:space="preserve">  JESOLO</t>
  </si>
  <si>
    <t xml:space="preserve">  MARCON</t>
  </si>
  <si>
    <t xml:space="preserve">  MARTELLAGO</t>
  </si>
  <si>
    <t xml:space="preserve">  MEOLO</t>
  </si>
  <si>
    <t xml:space="preserve">  MIRA</t>
  </si>
  <si>
    <t xml:space="preserve">  MIRANO</t>
  </si>
  <si>
    <t xml:space="preserve">  MOGLIANO VENETO</t>
  </si>
  <si>
    <t xml:space="preserve">  MUSILE DI PIAVE</t>
  </si>
  <si>
    <t xml:space="preserve">  NOALE</t>
  </si>
  <si>
    <t xml:space="preserve">  NOVENTA DI PIAVE</t>
  </si>
  <si>
    <t xml:space="preserve">  PIANIGA</t>
  </si>
  <si>
    <t xml:space="preserve">  PORTOGRUARO</t>
  </si>
  <si>
    <t xml:space="preserve">  PRAMAGGIORE</t>
  </si>
  <si>
    <t xml:space="preserve">  QUARTO D'ALTINO</t>
  </si>
  <si>
    <t xml:space="preserve">  SALZANO</t>
  </si>
  <si>
    <t xml:space="preserve">  SAN DONÀ DI PIAVE</t>
  </si>
  <si>
    <t xml:space="preserve">  SAN MICHELE AL TAGLIAMENTO</t>
  </si>
  <si>
    <t xml:space="preserve">  SANTA MARIA DI SALA</t>
  </si>
  <si>
    <t xml:space="preserve">  SAN STINO DI LIVENZA</t>
  </si>
  <si>
    <t xml:space="preserve">  SCORZÈ</t>
  </si>
  <si>
    <t xml:space="preserve">  SPINEA</t>
  </si>
  <si>
    <t xml:space="preserve">  STRA</t>
  </si>
  <si>
    <t xml:space="preserve">  TEGLIO VENETO</t>
  </si>
  <si>
    <t xml:space="preserve">  TORRE DI MOSTO</t>
  </si>
  <si>
    <t xml:space="preserve">  VENEZIA</t>
  </si>
  <si>
    <t xml:space="preserve">  VIGONOVO</t>
  </si>
  <si>
    <t>TOTALE POPOLAZIONE RESIDENTE</t>
  </si>
  <si>
    <t>contributo 0,80</t>
  </si>
  <si>
    <t>Aumento previsto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</si>
</sst>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  <numFmt numFmtId="167" formatCode="[$€-2]\ #,##0.00;[Red]\-[$€-2]\ #,##0.0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8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/>
    <xf numFmtId="0" fontId="22" fillId="33" borderId="0" xfId="0" applyFont="1" applyFill="1" applyAlignment="1">
      <alignment vertical="center" wrapText="1"/>
    </xf>
    <xf numFmtId="164" fontId="22" fillId="0" borderId="0" xfId="1" applyNumberFormat="1" applyFont="1" applyBorder="1" applyAlignment="1">
      <alignment vertical="center" wrapText="1"/>
    </xf>
    <xf numFmtId="167" fontId="22" fillId="0" borderId="0" xfId="0" applyNumberFormat="1" applyFont="1" applyAlignment="1">
      <alignment vertical="center" wrapText="1"/>
    </xf>
    <xf numFmtId="164" fontId="19" fillId="34" borderId="0" xfId="1" applyNumberFormat="1" applyFont="1" applyFill="1" applyBorder="1" applyAlignment="1"/>
    <xf numFmtId="166" fontId="20" fillId="0" borderId="0" xfId="0" applyNumberFormat="1" applyFont="1"/>
    <xf numFmtId="43" fontId="20" fillId="0" borderId="0" xfId="0" applyNumberFormat="1" applyFont="1"/>
    <xf numFmtId="44" fontId="19" fillId="0" borderId="0" xfId="43" applyFont="1" applyBorder="1" applyAlignment="1"/>
    <xf numFmtId="0" fontId="21" fillId="33" borderId="0" xfId="0" applyFont="1" applyFill="1" applyAlignment="1">
      <alignment vertical="center" wrapText="1"/>
    </xf>
    <xf numFmtId="164" fontId="20" fillId="34" borderId="0" xfId="1" applyNumberFormat="1" applyFont="1" applyFill="1" applyBorder="1" applyAlignment="1"/>
    <xf numFmtId="164" fontId="20" fillId="0" borderId="0" xfId="0" applyNumberFormat="1" applyFont="1"/>
    <xf numFmtId="44" fontId="20" fillId="0" borderId="0" xfId="43" applyFont="1" applyBorder="1" applyAlignment="1"/>
    <xf numFmtId="164" fontId="19" fillId="0" borderId="0" xfId="1" applyNumberFormat="1" applyFont="1" applyBorder="1" applyAlignment="1"/>
    <xf numFmtId="165" fontId="19" fillId="0" borderId="0" xfId="0" applyNumberFormat="1" applyFont="1"/>
    <xf numFmtId="44" fontId="19" fillId="35" borderId="0" xfId="43" applyFont="1" applyFill="1" applyBorder="1" applyAlignment="1"/>
    <xf numFmtId="44" fontId="19" fillId="0" borderId="0" xfId="0" applyNumberFormat="1" applyFont="1"/>
    <xf numFmtId="0" fontId="20" fillId="0" borderId="0" xfId="0" applyFont="1" applyAlignment="1">
      <alignment horizontal="left"/>
    </xf>
    <xf numFmtId="164" fontId="20" fillId="0" borderId="0" xfId="1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44" fontId="20" fillId="0" borderId="0" xfId="43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indent="1"/>
    </xf>
    <xf numFmtId="164" fontId="19" fillId="0" borderId="0" xfId="0" applyNumberFormat="1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167" fontId="19" fillId="0" borderId="0" xfId="43" applyNumberFormat="1" applyFont="1" applyFill="1" applyBorder="1" applyAlignment="1"/>
    <xf numFmtId="167" fontId="20" fillId="0" borderId="0" xfId="43" applyNumberFormat="1" applyFont="1" applyFill="1" applyBorder="1" applyAlignment="1"/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4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5C9A-A8D3-42AA-829E-B3A3CC0498CE}">
  <sheetPr>
    <pageSetUpPr fitToPage="1"/>
  </sheetPr>
  <dimension ref="A1:L51"/>
  <sheetViews>
    <sheetView tabSelected="1" view="pageBreakPreview" topLeftCell="A7" zoomScale="110" zoomScaleNormal="100" zoomScaleSheetLayoutView="110" workbookViewId="0">
      <selection activeCell="J11" sqref="J11"/>
    </sheetView>
  </sheetViews>
  <sheetFormatPr defaultColWidth="14.5703125" defaultRowHeight="14.25" x14ac:dyDescent="0.2"/>
  <cols>
    <col min="1" max="1" width="31.140625" style="1" customWidth="1"/>
    <col min="2" max="2" width="17.7109375" style="13" customWidth="1"/>
    <col min="3" max="3" width="24" style="1" customWidth="1"/>
    <col min="4" max="4" width="16.28515625" style="1" customWidth="1"/>
    <col min="5" max="5" width="11.42578125" style="1" hidden="1" customWidth="1"/>
    <col min="6" max="6" width="11.28515625" style="1" customWidth="1"/>
    <col min="7" max="7" width="23.85546875" style="8" customWidth="1"/>
    <col min="8" max="8" width="17.140625" style="15" customWidth="1"/>
    <col min="9" max="9" width="21.85546875" style="8" customWidth="1"/>
    <col min="10" max="10" width="25.140625" style="1" customWidth="1"/>
    <col min="11" max="16384" width="14.5703125" style="1"/>
  </cols>
  <sheetData>
    <row r="1" spans="1:10" ht="42.6" customHeight="1" x14ac:dyDescent="0.2">
      <c r="A1" s="25" t="s">
        <v>4</v>
      </c>
      <c r="B1" s="25"/>
      <c r="C1" s="25"/>
      <c r="D1" s="25"/>
      <c r="E1" s="25"/>
      <c r="F1" s="25"/>
      <c r="G1" s="25"/>
      <c r="H1" s="25"/>
      <c r="I1" s="25"/>
    </row>
    <row r="2" spans="1:10" s="22" customFormat="1" ht="50.1" customHeight="1" x14ac:dyDescent="0.2">
      <c r="A2" s="18" t="s">
        <v>0</v>
      </c>
      <c r="B2" s="18" t="s">
        <v>6</v>
      </c>
      <c r="C2" s="19" t="s">
        <v>5</v>
      </c>
      <c r="D2" s="20" t="s">
        <v>1</v>
      </c>
      <c r="E2" s="17" t="s">
        <v>2</v>
      </c>
      <c r="F2" s="17" t="s">
        <v>3</v>
      </c>
      <c r="G2" s="19" t="s">
        <v>8</v>
      </c>
      <c r="H2" s="26" t="s">
        <v>7</v>
      </c>
      <c r="I2" s="21" t="s">
        <v>55</v>
      </c>
      <c r="J2" s="23" t="s">
        <v>56</v>
      </c>
    </row>
    <row r="3" spans="1:10" x14ac:dyDescent="0.2">
      <c r="A3" s="2" t="s">
        <v>9</v>
      </c>
      <c r="B3" s="3">
        <v>3976</v>
      </c>
      <c r="C3" s="4">
        <v>2385.6</v>
      </c>
      <c r="D3" s="5">
        <v>3814</v>
      </c>
      <c r="E3" s="6">
        <f t="shared" ref="E3:E46" si="0">(D3/D$48)</f>
        <v>4.4115843996011764E-3</v>
      </c>
      <c r="F3" s="7">
        <f>(D3/D$48)*100</f>
        <v>0.44115843996011767</v>
      </c>
      <c r="G3" s="8">
        <f>D3*0.6</f>
        <v>2288.4</v>
      </c>
      <c r="H3" s="27">
        <f>G3-C3</f>
        <v>-97.199999999999818</v>
      </c>
      <c r="I3" s="8">
        <f>D3*0.8</f>
        <v>3051.2000000000003</v>
      </c>
      <c r="J3" s="16">
        <f>I3-C3</f>
        <v>665.60000000000036</v>
      </c>
    </row>
    <row r="4" spans="1:10" x14ac:dyDescent="0.2">
      <c r="A4" s="2" t="s">
        <v>10</v>
      </c>
      <c r="B4" s="3">
        <v>6936</v>
      </c>
      <c r="C4" s="4">
        <v>4161.6000000000004</v>
      </c>
      <c r="D4" s="5">
        <v>7128</v>
      </c>
      <c r="E4" s="6">
        <f t="shared" si="0"/>
        <v>8.2448278973144169E-3</v>
      </c>
      <c r="F4" s="7">
        <f t="shared" ref="F4:F47" si="1">(D4/D$48)*100</f>
        <v>0.82448278973144173</v>
      </c>
      <c r="G4" s="8">
        <f t="shared" ref="G4:G47" si="2">D4*0.6</f>
        <v>4276.8</v>
      </c>
      <c r="H4" s="27">
        <f t="shared" ref="H4:H47" si="3">G4-C4</f>
        <v>115.19999999999982</v>
      </c>
      <c r="I4" s="8">
        <f t="shared" ref="I4:I47" si="4">D4*0.8</f>
        <v>5702.4000000000005</v>
      </c>
      <c r="J4" s="16">
        <f t="shared" ref="J4:J47" si="5">I4-C4</f>
        <v>1540.8000000000002</v>
      </c>
    </row>
    <row r="5" spans="1:10" ht="28.5" x14ac:dyDescent="0.2">
      <c r="A5" s="2" t="s">
        <v>11</v>
      </c>
      <c r="B5" s="3">
        <v>10342</v>
      </c>
      <c r="C5" s="4">
        <v>6205.2</v>
      </c>
      <c r="D5" s="5">
        <v>10725</v>
      </c>
      <c r="E5" s="6">
        <f t="shared" si="0"/>
        <v>1.2405412345496228E-2</v>
      </c>
      <c r="F5" s="7">
        <f t="shared" si="1"/>
        <v>1.2405412345496227</v>
      </c>
      <c r="G5" s="8">
        <f t="shared" si="2"/>
        <v>6435</v>
      </c>
      <c r="H5" s="27">
        <f t="shared" si="3"/>
        <v>229.80000000000018</v>
      </c>
      <c r="I5" s="8">
        <f t="shared" si="4"/>
        <v>8580</v>
      </c>
      <c r="J5" s="16">
        <f t="shared" si="5"/>
        <v>2374.8000000000002</v>
      </c>
    </row>
    <row r="6" spans="1:10" x14ac:dyDescent="0.2">
      <c r="A6" s="2" t="s">
        <v>12</v>
      </c>
      <c r="B6" s="3">
        <v>12920</v>
      </c>
      <c r="C6" s="4">
        <v>7752</v>
      </c>
      <c r="D6" s="5">
        <v>13005</v>
      </c>
      <c r="E6" s="6">
        <f t="shared" si="0"/>
        <v>1.5042646858105217E-2</v>
      </c>
      <c r="F6" s="7">
        <f t="shared" si="1"/>
        <v>1.5042646858105218</v>
      </c>
      <c r="G6" s="8">
        <f t="shared" si="2"/>
        <v>7803</v>
      </c>
      <c r="H6" s="27">
        <f t="shared" si="3"/>
        <v>51</v>
      </c>
      <c r="I6" s="8">
        <f t="shared" si="4"/>
        <v>10404</v>
      </c>
      <c r="J6" s="16">
        <f t="shared" si="5"/>
        <v>2652</v>
      </c>
    </row>
    <row r="7" spans="1:10" x14ac:dyDescent="0.2">
      <c r="A7" s="2" t="s">
        <v>13</v>
      </c>
      <c r="B7" s="3">
        <v>11793</v>
      </c>
      <c r="C7" s="4">
        <v>7075.8</v>
      </c>
      <c r="D7" s="5">
        <v>11155</v>
      </c>
      <c r="E7" s="6">
        <f t="shared" si="0"/>
        <v>1.2902785521119854E-2</v>
      </c>
      <c r="F7" s="7">
        <f t="shared" si="1"/>
        <v>1.2902785521119853</v>
      </c>
      <c r="G7" s="8">
        <f t="shared" si="2"/>
        <v>6693</v>
      </c>
      <c r="H7" s="27">
        <f t="shared" si="3"/>
        <v>-382.80000000000018</v>
      </c>
      <c r="I7" s="8">
        <f t="shared" si="4"/>
        <v>8924</v>
      </c>
      <c r="J7" s="16">
        <f t="shared" si="5"/>
        <v>1848.1999999999998</v>
      </c>
    </row>
    <row r="8" spans="1:10" x14ac:dyDescent="0.2">
      <c r="A8" s="2" t="s">
        <v>14</v>
      </c>
      <c r="B8" s="3">
        <v>13162</v>
      </c>
      <c r="C8" s="4">
        <v>7897.2</v>
      </c>
      <c r="D8" s="5">
        <v>13384</v>
      </c>
      <c r="E8" s="6">
        <f t="shared" si="0"/>
        <v>1.5481029261736272E-2</v>
      </c>
      <c r="F8" s="7">
        <f t="shared" si="1"/>
        <v>1.5481029261736272</v>
      </c>
      <c r="G8" s="8">
        <f t="shared" si="2"/>
        <v>8030.4</v>
      </c>
      <c r="H8" s="27">
        <f t="shared" si="3"/>
        <v>133.19999999999982</v>
      </c>
      <c r="I8" s="8">
        <f t="shared" si="4"/>
        <v>10707.2</v>
      </c>
      <c r="J8" s="16">
        <f t="shared" si="5"/>
        <v>2810.0000000000009</v>
      </c>
    </row>
    <row r="9" spans="1:10" x14ac:dyDescent="0.2">
      <c r="A9" s="2" t="s">
        <v>15</v>
      </c>
      <c r="B9" s="3">
        <v>14816</v>
      </c>
      <c r="C9" s="4">
        <v>8889.6</v>
      </c>
      <c r="D9" s="5">
        <v>12962</v>
      </c>
      <c r="E9" s="6">
        <f t="shared" si="0"/>
        <v>1.4992909540542854E-2</v>
      </c>
      <c r="F9" s="7">
        <f t="shared" si="1"/>
        <v>1.4992909540542854</v>
      </c>
      <c r="G9" s="8">
        <f t="shared" si="2"/>
        <v>7777.2</v>
      </c>
      <c r="H9" s="27">
        <f t="shared" si="3"/>
        <v>-1112.4000000000005</v>
      </c>
      <c r="I9" s="8">
        <f t="shared" si="4"/>
        <v>10369.6</v>
      </c>
      <c r="J9" s="16">
        <f t="shared" si="5"/>
        <v>1480</v>
      </c>
    </row>
    <row r="10" spans="1:10" x14ac:dyDescent="0.2">
      <c r="A10" s="2" t="s">
        <v>16</v>
      </c>
      <c r="B10" s="3">
        <v>6213</v>
      </c>
      <c r="C10" s="4">
        <v>3727.8</v>
      </c>
      <c r="D10" s="5">
        <v>6146</v>
      </c>
      <c r="E10" s="6">
        <f t="shared" si="0"/>
        <v>7.1089663660065094E-3</v>
      </c>
      <c r="F10" s="7">
        <f t="shared" si="1"/>
        <v>0.71089663660065094</v>
      </c>
      <c r="G10" s="8">
        <f t="shared" si="2"/>
        <v>3687.6</v>
      </c>
      <c r="H10" s="27">
        <f t="shared" si="3"/>
        <v>-40.200000000000273</v>
      </c>
      <c r="I10" s="8">
        <f t="shared" si="4"/>
        <v>4916.8</v>
      </c>
      <c r="J10" s="16">
        <f t="shared" si="5"/>
        <v>1189</v>
      </c>
    </row>
    <row r="11" spans="1:10" x14ac:dyDescent="0.2">
      <c r="A11" s="2" t="s">
        <v>17</v>
      </c>
      <c r="B11" s="3">
        <v>49735</v>
      </c>
      <c r="C11" s="4">
        <v>29841</v>
      </c>
      <c r="D11" s="5">
        <v>47903</v>
      </c>
      <c r="E11" s="6">
        <f t="shared" si="0"/>
        <v>5.5408528446275598E-2</v>
      </c>
      <c r="F11" s="7">
        <f t="shared" si="1"/>
        <v>5.54085284462756</v>
      </c>
      <c r="G11" s="8">
        <f t="shared" si="2"/>
        <v>28741.8</v>
      </c>
      <c r="H11" s="27">
        <f t="shared" si="3"/>
        <v>-1099.2000000000007</v>
      </c>
      <c r="I11" s="8">
        <f t="shared" si="4"/>
        <v>38322.400000000001</v>
      </c>
      <c r="J11" s="16">
        <f t="shared" si="5"/>
        <v>8481.4000000000015</v>
      </c>
    </row>
    <row r="12" spans="1:10" x14ac:dyDescent="0.2">
      <c r="A12" s="2" t="s">
        <v>18</v>
      </c>
      <c r="B12" s="3">
        <v>3285</v>
      </c>
      <c r="C12" s="4">
        <v>1971</v>
      </c>
      <c r="D12" s="5">
        <v>3114</v>
      </c>
      <c r="E12" s="6">
        <f t="shared" si="0"/>
        <v>3.6019071369580657E-3</v>
      </c>
      <c r="F12" s="7">
        <f t="shared" si="1"/>
        <v>0.36019071369580657</v>
      </c>
      <c r="G12" s="8">
        <f t="shared" si="2"/>
        <v>1868.3999999999999</v>
      </c>
      <c r="H12" s="27">
        <f t="shared" si="3"/>
        <v>-102.60000000000014</v>
      </c>
      <c r="I12" s="8">
        <f t="shared" si="4"/>
        <v>2491.2000000000003</v>
      </c>
      <c r="J12" s="16">
        <f t="shared" si="5"/>
        <v>520.20000000000027</v>
      </c>
    </row>
    <row r="13" spans="1:10" x14ac:dyDescent="0.2">
      <c r="A13" s="2" t="s">
        <v>19</v>
      </c>
      <c r="B13" s="3">
        <v>3175</v>
      </c>
      <c r="C13" s="4">
        <v>1905</v>
      </c>
      <c r="D13" s="5">
        <v>2788</v>
      </c>
      <c r="E13" s="6">
        <f t="shared" si="0"/>
        <v>3.2248288689271315E-3</v>
      </c>
      <c r="F13" s="7">
        <f t="shared" si="1"/>
        <v>0.32248288689271315</v>
      </c>
      <c r="G13" s="8">
        <f t="shared" si="2"/>
        <v>1672.8</v>
      </c>
      <c r="H13" s="27">
        <f t="shared" si="3"/>
        <v>-232.20000000000005</v>
      </c>
      <c r="I13" s="8">
        <f t="shared" si="4"/>
        <v>2230.4</v>
      </c>
      <c r="J13" s="16">
        <f t="shared" si="5"/>
        <v>325.40000000000009</v>
      </c>
    </row>
    <row r="14" spans="1:10" x14ac:dyDescent="0.2">
      <c r="A14" s="2" t="s">
        <v>20</v>
      </c>
      <c r="B14" s="3">
        <v>10640</v>
      </c>
      <c r="C14" s="4">
        <v>6384</v>
      </c>
      <c r="D14" s="5">
        <v>10224</v>
      </c>
      <c r="E14" s="6">
        <f t="shared" si="0"/>
        <v>1.1825914761804517E-2</v>
      </c>
      <c r="F14" s="7">
        <f t="shared" si="1"/>
        <v>1.1825914761804517</v>
      </c>
      <c r="G14" s="8">
        <f t="shared" si="2"/>
        <v>6134.4</v>
      </c>
      <c r="H14" s="27">
        <f t="shared" si="3"/>
        <v>-249.60000000000036</v>
      </c>
      <c r="I14" s="8">
        <f t="shared" si="4"/>
        <v>8179.2000000000007</v>
      </c>
      <c r="J14" s="16">
        <f t="shared" si="5"/>
        <v>1795.2000000000007</v>
      </c>
    </row>
    <row r="15" spans="1:10" x14ac:dyDescent="0.2">
      <c r="A15" s="2" t="s">
        <v>21</v>
      </c>
      <c r="B15" s="3">
        <v>14982</v>
      </c>
      <c r="C15" s="4">
        <v>8989.2000000000007</v>
      </c>
      <c r="D15" s="5">
        <v>14941</v>
      </c>
      <c r="E15" s="6">
        <f t="shared" si="0"/>
        <v>1.7281982830215304E-2</v>
      </c>
      <c r="F15" s="7">
        <f t="shared" si="1"/>
        <v>1.7281982830215303</v>
      </c>
      <c r="G15" s="8">
        <f t="shared" si="2"/>
        <v>8964.6</v>
      </c>
      <c r="H15" s="27">
        <f t="shared" si="3"/>
        <v>-24.600000000000364</v>
      </c>
      <c r="I15" s="8">
        <f t="shared" si="4"/>
        <v>11952.800000000001</v>
      </c>
      <c r="J15" s="16">
        <f t="shared" si="5"/>
        <v>2963.6000000000004</v>
      </c>
    </row>
    <row r="16" spans="1:10" x14ac:dyDescent="0.2">
      <c r="A16" s="2" t="s">
        <v>22</v>
      </c>
      <c r="B16" s="3">
        <v>12689</v>
      </c>
      <c r="C16" s="4">
        <v>7613.4</v>
      </c>
      <c r="D16" s="5">
        <v>12006</v>
      </c>
      <c r="E16" s="6">
        <f t="shared" si="0"/>
        <v>1.388712173613312E-2</v>
      </c>
      <c r="F16" s="7">
        <f t="shared" si="1"/>
        <v>1.3887121736133121</v>
      </c>
      <c r="G16" s="8">
        <f t="shared" si="2"/>
        <v>7203.5999999999995</v>
      </c>
      <c r="H16" s="27">
        <f t="shared" si="3"/>
        <v>-409.80000000000018</v>
      </c>
      <c r="I16" s="8">
        <f t="shared" si="4"/>
        <v>9604.8000000000011</v>
      </c>
      <c r="J16" s="16">
        <f t="shared" si="5"/>
        <v>1991.4000000000015</v>
      </c>
    </row>
    <row r="17" spans="1:10" x14ac:dyDescent="0.2">
      <c r="A17" s="2" t="s">
        <v>23</v>
      </c>
      <c r="B17" s="3">
        <v>7728</v>
      </c>
      <c r="C17" s="4">
        <v>4636.8</v>
      </c>
      <c r="D17" s="5">
        <v>8422</v>
      </c>
      <c r="E17" s="6">
        <f t="shared" si="0"/>
        <v>9.7415741514003951E-3</v>
      </c>
      <c r="F17" s="7">
        <f t="shared" si="1"/>
        <v>0.97415741514003951</v>
      </c>
      <c r="G17" s="8">
        <f t="shared" si="2"/>
        <v>5053.2</v>
      </c>
      <c r="H17" s="27">
        <f t="shared" si="3"/>
        <v>416.39999999999964</v>
      </c>
      <c r="I17" s="8">
        <f t="shared" si="4"/>
        <v>6737.6</v>
      </c>
      <c r="J17" s="16">
        <f t="shared" si="5"/>
        <v>2100.8000000000002</v>
      </c>
    </row>
    <row r="18" spans="1:10" x14ac:dyDescent="0.2">
      <c r="A18" s="2" t="s">
        <v>24</v>
      </c>
      <c r="B18" s="3">
        <v>4214</v>
      </c>
      <c r="C18" s="4">
        <v>2528.4</v>
      </c>
      <c r="D18" s="5">
        <v>4147</v>
      </c>
      <c r="E18" s="6">
        <f t="shared" si="0"/>
        <v>4.7967594402585417E-3</v>
      </c>
      <c r="F18" s="7">
        <f t="shared" si="1"/>
        <v>0.47967594402585417</v>
      </c>
      <c r="G18" s="8">
        <f t="shared" si="2"/>
        <v>2488.1999999999998</v>
      </c>
      <c r="H18" s="27">
        <f t="shared" si="3"/>
        <v>-40.200000000000273</v>
      </c>
      <c r="I18" s="8">
        <f t="shared" si="4"/>
        <v>3317.6000000000004</v>
      </c>
      <c r="J18" s="16">
        <f t="shared" si="5"/>
        <v>789.20000000000027</v>
      </c>
    </row>
    <row r="19" spans="1:10" ht="28.5" x14ac:dyDescent="0.2">
      <c r="A19" s="2" t="s">
        <v>25</v>
      </c>
      <c r="B19" s="3">
        <v>6075</v>
      </c>
      <c r="C19" s="4">
        <v>3645</v>
      </c>
      <c r="D19" s="5">
        <v>5792</v>
      </c>
      <c r="E19" s="6">
        <f t="shared" si="0"/>
        <v>6.6995010074698512E-3</v>
      </c>
      <c r="F19" s="7">
        <f t="shared" si="1"/>
        <v>0.66995010074698513</v>
      </c>
      <c r="G19" s="8">
        <f t="shared" si="2"/>
        <v>3475.2</v>
      </c>
      <c r="H19" s="27">
        <f t="shared" si="3"/>
        <v>-169.80000000000018</v>
      </c>
      <c r="I19" s="8">
        <f t="shared" si="4"/>
        <v>4633.6000000000004</v>
      </c>
      <c r="J19" s="16">
        <f t="shared" si="5"/>
        <v>988.60000000000036</v>
      </c>
    </row>
    <row r="20" spans="1:10" x14ac:dyDescent="0.2">
      <c r="A20" s="2" t="s">
        <v>26</v>
      </c>
      <c r="B20" s="3">
        <v>6786</v>
      </c>
      <c r="C20" s="4">
        <v>4071.6</v>
      </c>
      <c r="D20" s="5">
        <v>7051</v>
      </c>
      <c r="E20" s="6">
        <f t="shared" si="0"/>
        <v>8.1557633984236742E-3</v>
      </c>
      <c r="F20" s="7">
        <f t="shared" si="1"/>
        <v>0.81557633984236744</v>
      </c>
      <c r="G20" s="8">
        <f t="shared" si="2"/>
        <v>4230.5999999999995</v>
      </c>
      <c r="H20" s="27">
        <f t="shared" si="3"/>
        <v>158.99999999999955</v>
      </c>
      <c r="I20" s="8">
        <f t="shared" si="4"/>
        <v>5640.8</v>
      </c>
      <c r="J20" s="16">
        <f t="shared" si="5"/>
        <v>1569.2000000000003</v>
      </c>
    </row>
    <row r="21" spans="1:10" x14ac:dyDescent="0.2">
      <c r="A21" s="2" t="s">
        <v>27</v>
      </c>
      <c r="B21" s="3">
        <v>2802</v>
      </c>
      <c r="C21" s="4">
        <v>1681.2</v>
      </c>
      <c r="D21" s="5">
        <v>2741</v>
      </c>
      <c r="E21" s="6">
        <f t="shared" si="0"/>
        <v>3.1704648241496652E-3</v>
      </c>
      <c r="F21" s="7">
        <f t="shared" si="1"/>
        <v>0.31704648241496652</v>
      </c>
      <c r="G21" s="8">
        <f t="shared" si="2"/>
        <v>1644.6</v>
      </c>
      <c r="H21" s="27">
        <f t="shared" si="3"/>
        <v>-36.600000000000136</v>
      </c>
      <c r="I21" s="8">
        <f t="shared" si="4"/>
        <v>2192.8000000000002</v>
      </c>
      <c r="J21" s="16">
        <f t="shared" si="5"/>
        <v>511.60000000000014</v>
      </c>
    </row>
    <row r="22" spans="1:10" x14ac:dyDescent="0.2">
      <c r="A22" s="2" t="s">
        <v>28</v>
      </c>
      <c r="B22" s="3">
        <v>24479</v>
      </c>
      <c r="C22" s="4">
        <v>14687.4</v>
      </c>
      <c r="D22" s="5">
        <v>26556</v>
      </c>
      <c r="E22" s="6">
        <f t="shared" si="0"/>
        <v>3.0716841981072059E-2</v>
      </c>
      <c r="F22" s="7">
        <f t="shared" si="1"/>
        <v>3.0716841981072061</v>
      </c>
      <c r="G22" s="8">
        <f t="shared" si="2"/>
        <v>15933.599999999999</v>
      </c>
      <c r="H22" s="27">
        <f t="shared" si="3"/>
        <v>1246.1999999999989</v>
      </c>
      <c r="I22" s="8">
        <f t="shared" si="4"/>
        <v>21244.800000000003</v>
      </c>
      <c r="J22" s="16">
        <f t="shared" si="5"/>
        <v>6557.4000000000033</v>
      </c>
    </row>
    <row r="23" spans="1:10" x14ac:dyDescent="0.2">
      <c r="A23" s="2" t="s">
        <v>29</v>
      </c>
      <c r="B23" s="3">
        <v>16215</v>
      </c>
      <c r="C23" s="4">
        <v>9729</v>
      </c>
      <c r="D23" s="5">
        <v>17558</v>
      </c>
      <c r="E23" s="6">
        <f t="shared" si="0"/>
        <v>2.0309019110696762E-2</v>
      </c>
      <c r="F23" s="7">
        <f t="shared" si="1"/>
        <v>2.0309019110696762</v>
      </c>
      <c r="G23" s="8">
        <f t="shared" si="2"/>
        <v>10534.8</v>
      </c>
      <c r="H23" s="27">
        <f t="shared" si="3"/>
        <v>805.79999999999927</v>
      </c>
      <c r="I23" s="8">
        <f t="shared" si="4"/>
        <v>14046.400000000001</v>
      </c>
      <c r="J23" s="16">
        <f t="shared" si="5"/>
        <v>4317.4000000000015</v>
      </c>
    </row>
    <row r="24" spans="1:10" x14ac:dyDescent="0.2">
      <c r="A24" s="2" t="s">
        <v>30</v>
      </c>
      <c r="B24" s="3">
        <v>21171</v>
      </c>
      <c r="C24" s="4">
        <v>12702.6</v>
      </c>
      <c r="D24" s="5">
        <v>21279</v>
      </c>
      <c r="E24" s="6">
        <f t="shared" si="0"/>
        <v>2.4613032102546784E-2</v>
      </c>
      <c r="F24" s="7">
        <f t="shared" si="1"/>
        <v>2.4613032102546786</v>
      </c>
      <c r="G24" s="8">
        <f t="shared" si="2"/>
        <v>12767.4</v>
      </c>
      <c r="H24" s="27">
        <f t="shared" si="3"/>
        <v>64.799999999999272</v>
      </c>
      <c r="I24" s="8">
        <f t="shared" si="4"/>
        <v>17023.2</v>
      </c>
      <c r="J24" s="16">
        <f t="shared" si="5"/>
        <v>4320.6000000000004</v>
      </c>
    </row>
    <row r="25" spans="1:10" x14ac:dyDescent="0.2">
      <c r="A25" s="2" t="s">
        <v>31</v>
      </c>
      <c r="B25" s="3">
        <v>6465</v>
      </c>
      <c r="C25" s="4">
        <v>3879</v>
      </c>
      <c r="D25" s="5">
        <v>6229</v>
      </c>
      <c r="E25" s="6">
        <f t="shared" si="0"/>
        <v>7.2049709557199075E-3</v>
      </c>
      <c r="F25" s="7">
        <f t="shared" si="1"/>
        <v>0.72049709557199071</v>
      </c>
      <c r="G25" s="8">
        <f t="shared" si="2"/>
        <v>3737.3999999999996</v>
      </c>
      <c r="H25" s="27">
        <f t="shared" si="3"/>
        <v>-141.60000000000036</v>
      </c>
      <c r="I25" s="8">
        <f t="shared" si="4"/>
        <v>4983.2000000000007</v>
      </c>
      <c r="J25" s="16">
        <f t="shared" si="5"/>
        <v>1104.2000000000007</v>
      </c>
    </row>
    <row r="26" spans="1:10" x14ac:dyDescent="0.2">
      <c r="A26" s="2" t="s">
        <v>32</v>
      </c>
      <c r="B26" s="3">
        <v>38552</v>
      </c>
      <c r="C26" s="4">
        <v>23131.200000000001</v>
      </c>
      <c r="D26" s="5">
        <v>37576</v>
      </c>
      <c r="E26" s="6">
        <f t="shared" si="0"/>
        <v>4.346347545868217E-2</v>
      </c>
      <c r="F26" s="7">
        <f t="shared" si="1"/>
        <v>4.346347545868217</v>
      </c>
      <c r="G26" s="8">
        <f t="shared" si="2"/>
        <v>22545.599999999999</v>
      </c>
      <c r="H26" s="27">
        <f t="shared" si="3"/>
        <v>-585.60000000000218</v>
      </c>
      <c r="I26" s="8">
        <f t="shared" si="4"/>
        <v>30060.800000000003</v>
      </c>
      <c r="J26" s="16">
        <f t="shared" si="5"/>
        <v>6929.6000000000022</v>
      </c>
    </row>
    <row r="27" spans="1:10" x14ac:dyDescent="0.2">
      <c r="A27" s="2" t="s">
        <v>33</v>
      </c>
      <c r="B27" s="3">
        <v>26456</v>
      </c>
      <c r="C27" s="4">
        <v>15873.6</v>
      </c>
      <c r="D27" s="5">
        <v>27183</v>
      </c>
      <c r="E27" s="6">
        <f t="shared" si="0"/>
        <v>3.1442081472039529E-2</v>
      </c>
      <c r="F27" s="7">
        <f t="shared" si="1"/>
        <v>3.1442081472039529</v>
      </c>
      <c r="G27" s="8">
        <f t="shared" si="2"/>
        <v>16309.8</v>
      </c>
      <c r="H27" s="27">
        <f t="shared" si="3"/>
        <v>436.19999999999891</v>
      </c>
      <c r="I27" s="8">
        <f t="shared" si="4"/>
        <v>21746.400000000001</v>
      </c>
      <c r="J27" s="16">
        <f t="shared" si="5"/>
        <v>5872.8000000000011</v>
      </c>
    </row>
    <row r="28" spans="1:10" x14ac:dyDescent="0.2">
      <c r="A28" s="2" t="s">
        <v>34</v>
      </c>
      <c r="B28" s="3">
        <v>27608</v>
      </c>
      <c r="C28" s="4">
        <v>16564.8</v>
      </c>
      <c r="D28" s="5">
        <v>27626</v>
      </c>
      <c r="E28" s="6">
        <f t="shared" si="0"/>
        <v>3.1954491511112244E-2</v>
      </c>
      <c r="F28" s="7">
        <f t="shared" si="1"/>
        <v>3.1954491511112244</v>
      </c>
      <c r="G28" s="8">
        <f t="shared" si="2"/>
        <v>16575.599999999999</v>
      </c>
      <c r="H28" s="27">
        <f t="shared" si="3"/>
        <v>10.799999999999272</v>
      </c>
      <c r="I28" s="8">
        <f t="shared" si="4"/>
        <v>22100.800000000003</v>
      </c>
      <c r="J28" s="16">
        <f t="shared" si="5"/>
        <v>5536.0000000000036</v>
      </c>
    </row>
    <row r="29" spans="1:10" x14ac:dyDescent="0.2">
      <c r="A29" s="2" t="s">
        <v>35</v>
      </c>
      <c r="B29" s="3">
        <v>11518</v>
      </c>
      <c r="C29" s="4">
        <v>6910.8</v>
      </c>
      <c r="D29" s="5">
        <v>11326</v>
      </c>
      <c r="E29" s="6">
        <f t="shared" si="0"/>
        <v>1.3100578109565527E-2</v>
      </c>
      <c r="F29" s="7">
        <f t="shared" si="1"/>
        <v>1.3100578109565526</v>
      </c>
      <c r="G29" s="8">
        <f t="shared" si="2"/>
        <v>6795.5999999999995</v>
      </c>
      <c r="H29" s="27">
        <f t="shared" si="3"/>
        <v>-115.20000000000073</v>
      </c>
      <c r="I29" s="8">
        <f t="shared" si="4"/>
        <v>9060.8000000000011</v>
      </c>
      <c r="J29" s="16">
        <f t="shared" si="5"/>
        <v>2150.0000000000009</v>
      </c>
    </row>
    <row r="30" spans="1:10" x14ac:dyDescent="0.2">
      <c r="A30" s="2" t="s">
        <v>36</v>
      </c>
      <c r="B30" s="3">
        <v>15708</v>
      </c>
      <c r="C30" s="4">
        <v>9424.7999999999993</v>
      </c>
      <c r="D30" s="5">
        <v>16128</v>
      </c>
      <c r="E30" s="6">
        <f t="shared" si="0"/>
        <v>1.8654964131297264E-2</v>
      </c>
      <c r="F30" s="7">
        <f t="shared" si="1"/>
        <v>1.8654964131297265</v>
      </c>
      <c r="G30" s="8">
        <f t="shared" si="2"/>
        <v>9676.7999999999993</v>
      </c>
      <c r="H30" s="27">
        <f t="shared" si="3"/>
        <v>252</v>
      </c>
      <c r="I30" s="8">
        <f t="shared" si="4"/>
        <v>12902.400000000001</v>
      </c>
      <c r="J30" s="16">
        <f t="shared" si="5"/>
        <v>3477.6000000000022</v>
      </c>
    </row>
    <row r="31" spans="1:10" x14ac:dyDescent="0.2">
      <c r="A31" s="2" t="s">
        <v>37</v>
      </c>
      <c r="B31" s="3">
        <v>6843</v>
      </c>
      <c r="C31" s="4">
        <v>4105.8</v>
      </c>
      <c r="D31" s="5">
        <v>6952</v>
      </c>
      <c r="E31" s="6">
        <f t="shared" si="0"/>
        <v>8.0412518998498623E-3</v>
      </c>
      <c r="F31" s="7">
        <f t="shared" si="1"/>
        <v>0.80412518998498628</v>
      </c>
      <c r="G31" s="8">
        <f t="shared" si="2"/>
        <v>4171.2</v>
      </c>
      <c r="H31" s="27">
        <f t="shared" si="3"/>
        <v>65.399999999999636</v>
      </c>
      <c r="I31" s="8">
        <f t="shared" si="4"/>
        <v>5561.6</v>
      </c>
      <c r="J31" s="16">
        <f t="shared" si="5"/>
        <v>1455.8000000000002</v>
      </c>
    </row>
    <row r="32" spans="1:10" x14ac:dyDescent="0.2">
      <c r="A32" s="2" t="s">
        <v>38</v>
      </c>
      <c r="B32" s="3">
        <v>11968</v>
      </c>
      <c r="C32" s="4">
        <v>7180.8</v>
      </c>
      <c r="D32" s="5">
        <v>12237</v>
      </c>
      <c r="E32" s="6">
        <f t="shared" si="0"/>
        <v>1.4154315232805347E-2</v>
      </c>
      <c r="F32" s="7">
        <f t="shared" si="1"/>
        <v>1.4154315232805348</v>
      </c>
      <c r="G32" s="8">
        <f t="shared" si="2"/>
        <v>7342.2</v>
      </c>
      <c r="H32" s="27">
        <f t="shared" si="3"/>
        <v>161.39999999999964</v>
      </c>
      <c r="I32" s="8">
        <f t="shared" si="4"/>
        <v>9789.6</v>
      </c>
      <c r="J32" s="16">
        <f t="shared" si="5"/>
        <v>2608.8000000000002</v>
      </c>
    </row>
    <row r="33" spans="1:12" x14ac:dyDescent="0.2">
      <c r="A33" s="2" t="s">
        <v>39</v>
      </c>
      <c r="B33" s="3">
        <v>25140</v>
      </c>
      <c r="C33" s="4">
        <v>15084</v>
      </c>
      <c r="D33" s="5">
        <v>24488</v>
      </c>
      <c r="E33" s="6">
        <f t="shared" si="0"/>
        <v>2.8324824010863555E-2</v>
      </c>
      <c r="F33" s="7">
        <f t="shared" si="1"/>
        <v>2.8324824010863554</v>
      </c>
      <c r="G33" s="8">
        <f t="shared" si="2"/>
        <v>14692.8</v>
      </c>
      <c r="H33" s="27">
        <f t="shared" si="3"/>
        <v>-391.20000000000073</v>
      </c>
      <c r="I33" s="8">
        <f t="shared" si="4"/>
        <v>19590.400000000001</v>
      </c>
      <c r="J33" s="16">
        <f t="shared" si="5"/>
        <v>4506.4000000000015</v>
      </c>
    </row>
    <row r="34" spans="1:12" x14ac:dyDescent="0.2">
      <c r="A34" s="2" t="s">
        <v>40</v>
      </c>
      <c r="B34" s="3">
        <v>4640</v>
      </c>
      <c r="C34" s="4">
        <v>2784</v>
      </c>
      <c r="D34" s="5">
        <v>4721</v>
      </c>
      <c r="E34" s="6">
        <f t="shared" si="0"/>
        <v>5.4606947956258919E-3</v>
      </c>
      <c r="F34" s="7">
        <f t="shared" si="1"/>
        <v>0.54606947956258922</v>
      </c>
      <c r="G34" s="8">
        <f t="shared" si="2"/>
        <v>2832.6</v>
      </c>
      <c r="H34" s="27">
        <f t="shared" si="3"/>
        <v>48.599999999999909</v>
      </c>
      <c r="I34" s="8">
        <f t="shared" si="4"/>
        <v>3776.8</v>
      </c>
      <c r="J34" s="16">
        <f t="shared" si="5"/>
        <v>992.80000000000018</v>
      </c>
    </row>
    <row r="35" spans="1:12" x14ac:dyDescent="0.2">
      <c r="A35" s="2" t="s">
        <v>41</v>
      </c>
      <c r="B35" s="3">
        <v>8199</v>
      </c>
      <c r="C35" s="4">
        <v>4919.3999999999996</v>
      </c>
      <c r="D35" s="5">
        <v>8000</v>
      </c>
      <c r="E35" s="6">
        <f t="shared" si="0"/>
        <v>9.2534544302069772E-3</v>
      </c>
      <c r="F35" s="7">
        <f t="shared" si="1"/>
        <v>0.92534544302069777</v>
      </c>
      <c r="G35" s="8">
        <f t="shared" si="2"/>
        <v>4800</v>
      </c>
      <c r="H35" s="27">
        <f t="shared" si="3"/>
        <v>-119.39999999999964</v>
      </c>
      <c r="I35" s="8">
        <f t="shared" si="4"/>
        <v>6400</v>
      </c>
      <c r="J35" s="16">
        <f t="shared" si="5"/>
        <v>1480.6000000000004</v>
      </c>
    </row>
    <row r="36" spans="1:12" x14ac:dyDescent="0.2">
      <c r="A36" s="2" t="s">
        <v>42</v>
      </c>
      <c r="B36" s="3">
        <v>12678</v>
      </c>
      <c r="C36" s="4">
        <v>7606.8</v>
      </c>
      <c r="D36" s="5">
        <v>12802</v>
      </c>
      <c r="E36" s="6">
        <f t="shared" si="0"/>
        <v>1.4807840451938715E-2</v>
      </c>
      <c r="F36" s="7">
        <f t="shared" si="1"/>
        <v>1.4807840451938714</v>
      </c>
      <c r="G36" s="8">
        <f t="shared" si="2"/>
        <v>7681.2</v>
      </c>
      <c r="H36" s="27">
        <f>G36-C36</f>
        <v>74.399999999999636</v>
      </c>
      <c r="I36" s="8">
        <f t="shared" si="4"/>
        <v>10241.6</v>
      </c>
      <c r="J36" s="16">
        <f t="shared" si="5"/>
        <v>2634.8</v>
      </c>
    </row>
    <row r="37" spans="1:12" x14ac:dyDescent="0.2">
      <c r="A37" s="2" t="s">
        <v>43</v>
      </c>
      <c r="B37" s="3">
        <v>40646</v>
      </c>
      <c r="C37" s="4">
        <v>24387.599999999999</v>
      </c>
      <c r="D37" s="5">
        <v>41664</v>
      </c>
      <c r="E37" s="6">
        <f t="shared" si="0"/>
        <v>4.8191990672517934E-2</v>
      </c>
      <c r="F37" s="7">
        <f t="shared" si="1"/>
        <v>4.8191990672517937</v>
      </c>
      <c r="G37" s="8">
        <f t="shared" si="2"/>
        <v>24998.399999999998</v>
      </c>
      <c r="H37" s="27">
        <f t="shared" si="3"/>
        <v>610.79999999999927</v>
      </c>
      <c r="I37" s="8">
        <f t="shared" si="4"/>
        <v>33331.200000000004</v>
      </c>
      <c r="J37" s="16">
        <f t="shared" si="5"/>
        <v>8943.6000000000058</v>
      </c>
    </row>
    <row r="38" spans="1:12" ht="28.5" x14ac:dyDescent="0.2">
      <c r="A38" s="2" t="s">
        <v>44</v>
      </c>
      <c r="B38" s="3">
        <v>12028</v>
      </c>
      <c r="C38" s="4">
        <v>7216.8</v>
      </c>
      <c r="D38" s="5">
        <v>11431</v>
      </c>
      <c r="E38" s="6">
        <f t="shared" si="0"/>
        <v>1.3222029698961994E-2</v>
      </c>
      <c r="F38" s="7">
        <f t="shared" si="1"/>
        <v>1.3222029698961995</v>
      </c>
      <c r="G38" s="8">
        <f t="shared" si="2"/>
        <v>6858.5999999999995</v>
      </c>
      <c r="H38" s="27">
        <f t="shared" si="3"/>
        <v>-358.20000000000073</v>
      </c>
      <c r="I38" s="8">
        <f t="shared" si="4"/>
        <v>9144.8000000000011</v>
      </c>
      <c r="J38" s="16">
        <f t="shared" si="5"/>
        <v>1928.0000000000009</v>
      </c>
    </row>
    <row r="39" spans="1:12" x14ac:dyDescent="0.2">
      <c r="A39" s="2" t="s">
        <v>45</v>
      </c>
      <c r="B39" s="3">
        <v>17295</v>
      </c>
      <c r="C39" s="4">
        <v>10377</v>
      </c>
      <c r="D39" s="5">
        <v>17449</v>
      </c>
      <c r="E39" s="6">
        <f t="shared" si="0"/>
        <v>2.0182940794085193E-2</v>
      </c>
      <c r="F39" s="7">
        <f t="shared" si="1"/>
        <v>2.0182940794085193</v>
      </c>
      <c r="G39" s="8">
        <f t="shared" si="2"/>
        <v>10469.4</v>
      </c>
      <c r="H39" s="27">
        <f t="shared" si="3"/>
        <v>92.399999999999636</v>
      </c>
      <c r="I39" s="8">
        <f t="shared" si="4"/>
        <v>13959.2</v>
      </c>
      <c r="J39" s="16">
        <f t="shared" si="5"/>
        <v>3582.2000000000007</v>
      </c>
    </row>
    <row r="40" spans="1:12" x14ac:dyDescent="0.2">
      <c r="A40" s="2" t="s">
        <v>46</v>
      </c>
      <c r="B40" s="3">
        <v>13042</v>
      </c>
      <c r="C40" s="4">
        <v>7825.2</v>
      </c>
      <c r="D40" s="5">
        <v>12720</v>
      </c>
      <c r="E40" s="6">
        <f t="shared" si="0"/>
        <v>1.4712992544029092E-2</v>
      </c>
      <c r="F40" s="7">
        <f t="shared" si="1"/>
        <v>1.4712992544029091</v>
      </c>
      <c r="G40" s="8">
        <f t="shared" si="2"/>
        <v>7632</v>
      </c>
      <c r="H40" s="27">
        <f t="shared" si="3"/>
        <v>-193.19999999999982</v>
      </c>
      <c r="I40" s="8">
        <f t="shared" si="4"/>
        <v>10176</v>
      </c>
      <c r="J40" s="16">
        <f t="shared" si="5"/>
        <v>2350.8000000000002</v>
      </c>
    </row>
    <row r="41" spans="1:12" x14ac:dyDescent="0.2">
      <c r="A41" s="2" t="s">
        <v>47</v>
      </c>
      <c r="B41" s="3">
        <v>18904</v>
      </c>
      <c r="C41" s="4">
        <v>11342.4</v>
      </c>
      <c r="D41" s="5">
        <v>18965</v>
      </c>
      <c r="E41" s="6">
        <f t="shared" si="0"/>
        <v>2.1936470408609413E-2</v>
      </c>
      <c r="F41" s="7">
        <f t="shared" si="1"/>
        <v>2.1936470408609412</v>
      </c>
      <c r="G41" s="8">
        <f t="shared" si="2"/>
        <v>11379</v>
      </c>
      <c r="H41" s="27">
        <f t="shared" si="3"/>
        <v>36.600000000000364</v>
      </c>
      <c r="I41" s="8">
        <f t="shared" si="4"/>
        <v>15172</v>
      </c>
      <c r="J41" s="16">
        <f t="shared" si="5"/>
        <v>3829.6000000000004</v>
      </c>
    </row>
    <row r="42" spans="1:12" x14ac:dyDescent="0.2">
      <c r="A42" s="2" t="s">
        <v>48</v>
      </c>
      <c r="B42" s="3">
        <v>26862</v>
      </c>
      <c r="C42" s="4">
        <v>16117.2</v>
      </c>
      <c r="D42" s="5">
        <v>27749</v>
      </c>
      <c r="E42" s="6">
        <f t="shared" si="0"/>
        <v>3.2096763372976678E-2</v>
      </c>
      <c r="F42" s="7">
        <f t="shared" si="1"/>
        <v>3.209676337297668</v>
      </c>
      <c r="G42" s="8">
        <f t="shared" si="2"/>
        <v>16649.399999999998</v>
      </c>
      <c r="H42" s="27">
        <f t="shared" si="3"/>
        <v>532.19999999999709</v>
      </c>
      <c r="I42" s="8">
        <f t="shared" si="4"/>
        <v>22199.200000000001</v>
      </c>
      <c r="J42" s="16">
        <f t="shared" si="5"/>
        <v>6082</v>
      </c>
    </row>
    <row r="43" spans="1:12" x14ac:dyDescent="0.2">
      <c r="A43" s="2" t="s">
        <v>49</v>
      </c>
      <c r="B43" s="3">
        <v>7566</v>
      </c>
      <c r="C43" s="4">
        <v>4539.6000000000004</v>
      </c>
      <c r="D43" s="5">
        <v>7599</v>
      </c>
      <c r="E43" s="6">
        <f t="shared" si="0"/>
        <v>8.7896250268928514E-3</v>
      </c>
      <c r="F43" s="7">
        <f t="shared" si="1"/>
        <v>0.87896250268928511</v>
      </c>
      <c r="G43" s="8">
        <f t="shared" si="2"/>
        <v>4559.3999999999996</v>
      </c>
      <c r="H43" s="27">
        <f t="shared" si="3"/>
        <v>19.799999999999272</v>
      </c>
      <c r="I43" s="8">
        <f t="shared" si="4"/>
        <v>6079.2000000000007</v>
      </c>
      <c r="J43" s="16">
        <f t="shared" si="5"/>
        <v>1539.6000000000004</v>
      </c>
    </row>
    <row r="44" spans="1:12" x14ac:dyDescent="0.2">
      <c r="A44" s="2" t="s">
        <v>50</v>
      </c>
      <c r="B44" s="3">
        <v>2325</v>
      </c>
      <c r="C44" s="4">
        <v>1395</v>
      </c>
      <c r="D44" s="5">
        <v>2256</v>
      </c>
      <c r="E44" s="6">
        <f t="shared" si="0"/>
        <v>2.6094741493183672E-3</v>
      </c>
      <c r="F44" s="7">
        <f t="shared" si="1"/>
        <v>0.26094741493183671</v>
      </c>
      <c r="G44" s="8">
        <f t="shared" si="2"/>
        <v>1353.6</v>
      </c>
      <c r="H44" s="27">
        <f t="shared" si="3"/>
        <v>-41.400000000000091</v>
      </c>
      <c r="I44" s="8">
        <f t="shared" si="4"/>
        <v>1804.8000000000002</v>
      </c>
      <c r="J44" s="16">
        <f t="shared" si="5"/>
        <v>409.80000000000018</v>
      </c>
      <c r="L44" s="24"/>
    </row>
    <row r="45" spans="1:12" x14ac:dyDescent="0.2">
      <c r="A45" s="2" t="s">
        <v>51</v>
      </c>
      <c r="B45" s="3">
        <v>4739</v>
      </c>
      <c r="C45" s="4">
        <v>2843.4</v>
      </c>
      <c r="D45" s="5">
        <v>4766</v>
      </c>
      <c r="E45" s="6">
        <f t="shared" si="0"/>
        <v>5.5127454767958063E-3</v>
      </c>
      <c r="F45" s="7">
        <f t="shared" si="1"/>
        <v>0.55127454767958062</v>
      </c>
      <c r="G45" s="8">
        <f t="shared" si="2"/>
        <v>2859.6</v>
      </c>
      <c r="H45" s="27">
        <f t="shared" si="3"/>
        <v>16.199999999999818</v>
      </c>
      <c r="I45" s="8">
        <f t="shared" si="4"/>
        <v>3812.8</v>
      </c>
      <c r="J45" s="16">
        <f t="shared" si="5"/>
        <v>969.40000000000009</v>
      </c>
    </row>
    <row r="46" spans="1:12" x14ac:dyDescent="0.2">
      <c r="A46" s="2" t="s">
        <v>52</v>
      </c>
      <c r="B46" s="3">
        <v>261362</v>
      </c>
      <c r="C46" s="4">
        <v>156817.20000000001</v>
      </c>
      <c r="D46" s="5">
        <v>251944</v>
      </c>
      <c r="E46" s="6">
        <f t="shared" si="0"/>
        <v>0.29141904037050831</v>
      </c>
      <c r="F46" s="7">
        <f t="shared" si="1"/>
        <v>29.141904037050832</v>
      </c>
      <c r="G46" s="8">
        <f t="shared" si="2"/>
        <v>151166.39999999999</v>
      </c>
      <c r="H46" s="27">
        <f t="shared" si="3"/>
        <v>-5650.8000000000175</v>
      </c>
      <c r="I46" s="8">
        <f t="shared" si="4"/>
        <v>201555.20000000001</v>
      </c>
      <c r="J46" s="16">
        <f t="shared" si="5"/>
        <v>44738</v>
      </c>
    </row>
    <row r="47" spans="1:12" x14ac:dyDescent="0.2">
      <c r="A47" s="2" t="s">
        <v>53</v>
      </c>
      <c r="B47" s="3">
        <v>9892</v>
      </c>
      <c r="C47" s="4">
        <v>5935.2</v>
      </c>
      <c r="D47" s="5">
        <v>9890</v>
      </c>
      <c r="E47" s="6">
        <f>(D47/D$48)</f>
        <v>1.1439583039343375E-2</v>
      </c>
      <c r="F47" s="7">
        <f t="shared" si="1"/>
        <v>1.1439583039343375</v>
      </c>
      <c r="G47" s="8">
        <f t="shared" si="2"/>
        <v>5934</v>
      </c>
      <c r="H47" s="27">
        <f t="shared" si="3"/>
        <v>-1.1999999999998181</v>
      </c>
      <c r="I47" s="8">
        <f t="shared" si="4"/>
        <v>7912</v>
      </c>
      <c r="J47" s="16">
        <f t="shared" si="5"/>
        <v>1976.8000000000002</v>
      </c>
    </row>
    <row r="48" spans="1:12" ht="28.5" x14ac:dyDescent="0.2">
      <c r="A48" s="9" t="s">
        <v>54</v>
      </c>
      <c r="B48" s="10">
        <f t="shared" ref="B48:G48" si="6">SUM(B3:B47)</f>
        <v>874570</v>
      </c>
      <c r="C48" s="10">
        <f t="shared" si="6"/>
        <v>524742</v>
      </c>
      <c r="D48" s="10">
        <f t="shared" si="6"/>
        <v>864542</v>
      </c>
      <c r="E48" s="11">
        <f t="shared" si="6"/>
        <v>1.0000000000000004</v>
      </c>
      <c r="F48" s="7">
        <f t="shared" si="6"/>
        <v>100</v>
      </c>
      <c r="G48" s="12">
        <f t="shared" si="6"/>
        <v>518725.19999999995</v>
      </c>
      <c r="H48" s="28">
        <f>SUM(H3:H47)</f>
        <v>-6016.8000000000357</v>
      </c>
      <c r="I48" s="12">
        <f>SUM(I3:I47)</f>
        <v>691633.60000000009</v>
      </c>
      <c r="J48" s="16">
        <f>I48-C48</f>
        <v>166891.60000000009</v>
      </c>
    </row>
    <row r="51" spans="4:4" x14ac:dyDescent="0.2">
      <c r="D51" s="14"/>
    </row>
  </sheetData>
  <mergeCells count="1">
    <mergeCell ref="A1:I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</vt:lpstr>
      <vt:lpstr>'ALLEGATO A'!Area_stampa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Tiraoro Luisa</cp:lastModifiedBy>
  <cp:lastPrinted>2023-11-14T13:27:43Z</cp:lastPrinted>
  <dcterms:created xsi:type="dcterms:W3CDTF">2023-04-20T12:08:39Z</dcterms:created>
  <dcterms:modified xsi:type="dcterms:W3CDTF">2023-11-24T09:15:09Z</dcterms:modified>
</cp:coreProperties>
</file>